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atuna.ghvinjilia\Downloads\"/>
    </mc:Choice>
  </mc:AlternateContent>
  <bookViews>
    <workbookView xWindow="0" yWindow="0" windowWidth="28800" windowHeight="11685"/>
  </bookViews>
  <sheets>
    <sheet name="საწვავი-2022(საკრებულო)" sheetId="2" r:id="rId1"/>
    <sheet name="Sheet1" sheetId="6" r:id="rId2"/>
    <sheet name="Sheet2" sheetId="7" r:id="rId3"/>
  </sheets>
  <definedNames>
    <definedName name="_xlnm._FilterDatabase" localSheetId="0" hidden="1">'საწვავი-2022(საკრებულო)'!$A$5:$AC$25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2" l="1"/>
  <c r="N24" i="2" l="1"/>
  <c r="Z24" i="2"/>
  <c r="H24" i="2"/>
  <c r="J24" i="2"/>
  <c r="L24" i="2"/>
  <c r="P24" i="2"/>
  <c r="R24" i="2"/>
  <c r="T24" i="2"/>
  <c r="V24" i="2"/>
  <c r="X24" i="2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K12" i="2"/>
  <c r="K7" i="2"/>
  <c r="K8" i="2"/>
  <c r="K9" i="2"/>
  <c r="K10" i="2"/>
  <c r="K11" i="2"/>
  <c r="K13" i="2"/>
  <c r="K14" i="2"/>
  <c r="K15" i="2"/>
  <c r="K16" i="2"/>
  <c r="K17" i="2"/>
  <c r="K18" i="2"/>
  <c r="K19" i="2"/>
  <c r="K20" i="2"/>
  <c r="K21" i="2"/>
  <c r="K22" i="2"/>
  <c r="K2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7" i="2"/>
  <c r="W6" i="2" l="1"/>
  <c r="U6" i="2" l="1"/>
  <c r="S6" i="2"/>
  <c r="Q6" i="2"/>
  <c r="M6" i="2"/>
  <c r="K6" i="2"/>
  <c r="I6" i="2"/>
  <c r="G6" i="2"/>
  <c r="O10" i="2"/>
  <c r="O18" i="2"/>
  <c r="AC24" i="2"/>
  <c r="O11" i="2"/>
  <c r="O8" i="2"/>
  <c r="O16" i="2"/>
  <c r="O9" i="2"/>
  <c r="O17" i="2"/>
  <c r="O23" i="2"/>
  <c r="O15" i="2"/>
  <c r="O14" i="2"/>
  <c r="O22" i="2"/>
  <c r="O7" i="2"/>
  <c r="O19" i="2"/>
  <c r="O12" i="2"/>
  <c r="O20" i="2"/>
  <c r="O13" i="2"/>
  <c r="O21" i="2"/>
  <c r="O6" i="2"/>
</calcChain>
</file>

<file path=xl/comments1.xml><?xml version="1.0" encoding="utf-8"?>
<comments xmlns="http://schemas.openxmlformats.org/spreadsheetml/2006/main">
  <authors>
    <author>Author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რომელ სამსახურს ან პირს ემსახურება</t>
        </r>
      </text>
    </comment>
  </commentList>
</comments>
</file>

<file path=xl/sharedStrings.xml><?xml version="1.0" encoding="utf-8"?>
<sst xmlns="http://schemas.openxmlformats.org/spreadsheetml/2006/main" count="96" uniqueCount="65">
  <si>
    <t>რაოდენობა</t>
  </si>
  <si>
    <t>დეკემბერი</t>
  </si>
  <si>
    <t>ნოემბერი</t>
  </si>
  <si>
    <t>ოქტომბერი</t>
  </si>
  <si>
    <t>სექტემბერი</t>
  </si>
  <si>
    <t>აგვისტო</t>
  </si>
  <si>
    <t>ივლისი</t>
  </si>
  <si>
    <t>ივნისი</t>
  </si>
  <si>
    <t>მაისი</t>
  </si>
  <si>
    <t>აპრილი</t>
  </si>
  <si>
    <t>მარტი</t>
  </si>
  <si>
    <t>თებერვალი</t>
  </si>
  <si>
    <t>იანვარი</t>
  </si>
  <si>
    <t>დამტკიცებული ლიმიტი</t>
  </si>
  <si>
    <t>კუთვნილება (სამსახური, თანამდებობა)</t>
  </si>
  <si>
    <t>ავტომობილის მესაკუთრე</t>
  </si>
  <si>
    <t>ავტომანქანების დასახელება (მოდელი და სახელმწიფო ნომერი)</t>
  </si>
  <si>
    <t>№</t>
  </si>
  <si>
    <t>ინფორმაცია</t>
  </si>
  <si>
    <t>თანხა (ათასი ლარი)</t>
  </si>
  <si>
    <t>რაოდ.</t>
  </si>
  <si>
    <t>ტოიოტა ლენტკრუზერი პრადო      SZ444CS</t>
  </si>
  <si>
    <t>კორნელი სალია</t>
  </si>
  <si>
    <t>საკ.თავმჯდომარე</t>
  </si>
  <si>
    <t>ავთანდილ გაბელია</t>
  </si>
  <si>
    <t>მოადგილე</t>
  </si>
  <si>
    <t>AA124NA</t>
  </si>
  <si>
    <t>გ,დარსალია</t>
  </si>
  <si>
    <t>VIP-5</t>
  </si>
  <si>
    <t>სამდივნო</t>
  </si>
  <si>
    <t>VIP-6</t>
  </si>
  <si>
    <t>VIP-7</t>
  </si>
  <si>
    <t>VIP-8</t>
  </si>
  <si>
    <t>კომისია</t>
  </si>
  <si>
    <t>ომარი ქარდავა</t>
  </si>
  <si>
    <t>თემური ქარდავა</t>
  </si>
  <si>
    <t>ბაჩანა ქანთარია</t>
  </si>
  <si>
    <t>რომან კვარაცხელია</t>
  </si>
  <si>
    <t>რაისა ჩანგელია</t>
  </si>
  <si>
    <t>ფრაქც.ოადგილე</t>
  </si>
  <si>
    <t>ეკა სამუშია</t>
  </si>
  <si>
    <t>დათო მესხია</t>
  </si>
  <si>
    <t>ნანა ქობალია</t>
  </si>
  <si>
    <t>მანანა ჭანია</t>
  </si>
  <si>
    <t>დავით ბელქანია</t>
  </si>
  <si>
    <t>დათა კუკავა</t>
  </si>
  <si>
    <t>OM535AR</t>
  </si>
  <si>
    <t>ZZ789ZS</t>
  </si>
  <si>
    <t>KK219KM</t>
  </si>
  <si>
    <t>TT929OO</t>
  </si>
  <si>
    <t>BB886DD</t>
  </si>
  <si>
    <t>CC646SC</t>
  </si>
  <si>
    <t>QQ911QD</t>
  </si>
  <si>
    <t>CC293MM</t>
  </si>
  <si>
    <t>WP345PW</t>
  </si>
  <si>
    <t>SM143MS</t>
  </si>
  <si>
    <t>MM694QQ</t>
  </si>
  <si>
    <t>2022 წლის საწვავის ხარჯვის შესახებ ავტომანქანების მიხედვით</t>
  </si>
  <si>
    <t>მამუკა მიქავა</t>
  </si>
  <si>
    <t>ფრაქცია ე.ნ.მ-ის თავმჯდომარე</t>
  </si>
  <si>
    <t>მაია მიქავა</t>
  </si>
  <si>
    <t>გონერი კვარაცხელია</t>
  </si>
  <si>
    <t>ფრაქცია "წალენჯიხა-საქართველოსთვის" თავმჯდომარე</t>
  </si>
  <si>
    <t>ფრაქცია "ქართული ოცნება-დემოკრატიული საქართველო"თავმჯდომარე</t>
  </si>
  <si>
    <t>VIP-9,  RAV4, AD817DD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</si>
</sst>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7" fillId="0" borderId="0"/>
    <xf numFmtId="0" fontId="14" fillId="4" borderId="21" applyNumberFormat="0" applyAlignment="0" applyProtection="0"/>
  </cellStyleXfs>
  <cellXfs count="52">
    <xf numFmtId="0" fontId="0" fillId="0" borderId="0" xfId="0"/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/>
      <protection locked="0"/>
    </xf>
    <xf numFmtId="0" fontId="11" fillId="0" borderId="16" xfId="0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0" fontId="6" fillId="0" borderId="17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4" fillId="4" borderId="21" xfId="2" applyAlignment="1" applyProtection="1">
      <alignment horizontal="center" vertical="center"/>
      <protection locked="0"/>
    </xf>
    <xf numFmtId="0" fontId="14" fillId="4" borderId="21" xfId="2" applyAlignment="1" applyProtection="1">
      <alignment horizontal="center" vertical="center" wrapText="1"/>
    </xf>
  </cellXfs>
  <cellStyles count="3">
    <cellStyle name="Calculation" xfId="2" builtinId="2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2"/>
  <sheetViews>
    <sheetView tabSelected="1" zoomScale="90" zoomScaleNormal="90" workbookViewId="0">
      <selection activeCell="AE4" sqref="AE4"/>
    </sheetView>
  </sheetViews>
  <sheetFormatPr defaultRowHeight="12.75" x14ac:dyDescent="0.2"/>
  <cols>
    <col min="1" max="1" width="4.5703125" style="1" customWidth="1"/>
    <col min="2" max="2" width="16.85546875" style="13" customWidth="1"/>
    <col min="3" max="3" width="14.7109375" style="13" customWidth="1"/>
    <col min="4" max="4" width="16.7109375" style="28" customWidth="1"/>
    <col min="5" max="5" width="6" style="1" customWidth="1"/>
    <col min="6" max="7" width="7.140625" style="1" customWidth="1"/>
    <col min="8" max="9" width="9.140625" style="1" customWidth="1"/>
    <col min="10" max="10" width="8.5703125" style="1" customWidth="1"/>
    <col min="11" max="11" width="10.7109375" style="1" customWidth="1"/>
    <col min="12" max="12" width="9.5703125" style="1" customWidth="1"/>
    <col min="13" max="13" width="10.7109375" style="1" customWidth="1"/>
    <col min="14" max="14" width="7.85546875" style="1" customWidth="1"/>
    <col min="15" max="15" width="12" style="1" customWidth="1"/>
    <col min="16" max="16" width="11.28515625" style="1" customWidth="1"/>
    <col min="17" max="17" width="12" style="1" customWidth="1"/>
    <col min="18" max="18" width="9.28515625" style="1" customWidth="1"/>
    <col min="19" max="19" width="6.140625" style="1" customWidth="1"/>
    <col min="20" max="20" width="6.42578125" style="1" customWidth="1"/>
    <col min="21" max="21" width="5.85546875" style="1" customWidth="1"/>
    <col min="22" max="30" width="9.140625" style="1"/>
    <col min="31" max="31" width="11.7109375" style="1" customWidth="1"/>
    <col min="32" max="33" width="9.140625" style="1"/>
    <col min="34" max="34" width="13.7109375" style="1" customWidth="1"/>
    <col min="35" max="245" width="9.140625" style="1"/>
    <col min="246" max="246" width="4.5703125" style="1" customWidth="1"/>
    <col min="247" max="247" width="39.28515625" style="1" customWidth="1"/>
    <col min="248" max="248" width="9.42578125" style="1" customWidth="1"/>
    <col min="249" max="249" width="7.85546875" style="1" customWidth="1"/>
    <col min="250" max="261" width="7.140625" style="1" customWidth="1"/>
    <col min="262" max="262" width="10.85546875" style="1" customWidth="1"/>
    <col min="263" max="501" width="9.140625" style="1"/>
    <col min="502" max="502" width="4.5703125" style="1" customWidth="1"/>
    <col min="503" max="503" width="39.28515625" style="1" customWidth="1"/>
    <col min="504" max="504" width="9.42578125" style="1" customWidth="1"/>
    <col min="505" max="505" width="7.85546875" style="1" customWidth="1"/>
    <col min="506" max="517" width="7.140625" style="1" customWidth="1"/>
    <col min="518" max="518" width="10.85546875" style="1" customWidth="1"/>
    <col min="519" max="757" width="9.140625" style="1"/>
    <col min="758" max="758" width="4.5703125" style="1" customWidth="1"/>
    <col min="759" max="759" width="39.28515625" style="1" customWidth="1"/>
    <col min="760" max="760" width="9.42578125" style="1" customWidth="1"/>
    <col min="761" max="761" width="7.85546875" style="1" customWidth="1"/>
    <col min="762" max="773" width="7.140625" style="1" customWidth="1"/>
    <col min="774" max="774" width="10.85546875" style="1" customWidth="1"/>
    <col min="775" max="1013" width="9.140625" style="1"/>
    <col min="1014" max="1014" width="4.5703125" style="1" customWidth="1"/>
    <col min="1015" max="1015" width="39.28515625" style="1" customWidth="1"/>
    <col min="1016" max="1016" width="9.42578125" style="1" customWidth="1"/>
    <col min="1017" max="1017" width="7.85546875" style="1" customWidth="1"/>
    <col min="1018" max="1029" width="7.140625" style="1" customWidth="1"/>
    <col min="1030" max="1030" width="10.85546875" style="1" customWidth="1"/>
    <col min="1031" max="1269" width="9.140625" style="1"/>
    <col min="1270" max="1270" width="4.5703125" style="1" customWidth="1"/>
    <col min="1271" max="1271" width="39.28515625" style="1" customWidth="1"/>
    <col min="1272" max="1272" width="9.42578125" style="1" customWidth="1"/>
    <col min="1273" max="1273" width="7.85546875" style="1" customWidth="1"/>
    <col min="1274" max="1285" width="7.140625" style="1" customWidth="1"/>
    <col min="1286" max="1286" width="10.85546875" style="1" customWidth="1"/>
    <col min="1287" max="1525" width="9.140625" style="1"/>
    <col min="1526" max="1526" width="4.5703125" style="1" customWidth="1"/>
    <col min="1527" max="1527" width="39.28515625" style="1" customWidth="1"/>
    <col min="1528" max="1528" width="9.42578125" style="1" customWidth="1"/>
    <col min="1529" max="1529" width="7.85546875" style="1" customWidth="1"/>
    <col min="1530" max="1541" width="7.140625" style="1" customWidth="1"/>
    <col min="1542" max="1542" width="10.85546875" style="1" customWidth="1"/>
    <col min="1543" max="1781" width="9.140625" style="1"/>
    <col min="1782" max="1782" width="4.5703125" style="1" customWidth="1"/>
    <col min="1783" max="1783" width="39.28515625" style="1" customWidth="1"/>
    <col min="1784" max="1784" width="9.42578125" style="1" customWidth="1"/>
    <col min="1785" max="1785" width="7.85546875" style="1" customWidth="1"/>
    <col min="1786" max="1797" width="7.140625" style="1" customWidth="1"/>
    <col min="1798" max="1798" width="10.85546875" style="1" customWidth="1"/>
    <col min="1799" max="2037" width="9.140625" style="1"/>
    <col min="2038" max="2038" width="4.5703125" style="1" customWidth="1"/>
    <col min="2039" max="2039" width="39.28515625" style="1" customWidth="1"/>
    <col min="2040" max="2040" width="9.42578125" style="1" customWidth="1"/>
    <col min="2041" max="2041" width="7.85546875" style="1" customWidth="1"/>
    <col min="2042" max="2053" width="7.140625" style="1" customWidth="1"/>
    <col min="2054" max="2054" width="10.85546875" style="1" customWidth="1"/>
    <col min="2055" max="2293" width="9.140625" style="1"/>
    <col min="2294" max="2294" width="4.5703125" style="1" customWidth="1"/>
    <col min="2295" max="2295" width="39.28515625" style="1" customWidth="1"/>
    <col min="2296" max="2296" width="9.42578125" style="1" customWidth="1"/>
    <col min="2297" max="2297" width="7.85546875" style="1" customWidth="1"/>
    <col min="2298" max="2309" width="7.140625" style="1" customWidth="1"/>
    <col min="2310" max="2310" width="10.85546875" style="1" customWidth="1"/>
    <col min="2311" max="2549" width="9.140625" style="1"/>
    <col min="2550" max="2550" width="4.5703125" style="1" customWidth="1"/>
    <col min="2551" max="2551" width="39.28515625" style="1" customWidth="1"/>
    <col min="2552" max="2552" width="9.42578125" style="1" customWidth="1"/>
    <col min="2553" max="2553" width="7.85546875" style="1" customWidth="1"/>
    <col min="2554" max="2565" width="7.140625" style="1" customWidth="1"/>
    <col min="2566" max="2566" width="10.85546875" style="1" customWidth="1"/>
    <col min="2567" max="2805" width="9.140625" style="1"/>
    <col min="2806" max="2806" width="4.5703125" style="1" customWidth="1"/>
    <col min="2807" max="2807" width="39.28515625" style="1" customWidth="1"/>
    <col min="2808" max="2808" width="9.42578125" style="1" customWidth="1"/>
    <col min="2809" max="2809" width="7.85546875" style="1" customWidth="1"/>
    <col min="2810" max="2821" width="7.140625" style="1" customWidth="1"/>
    <col min="2822" max="2822" width="10.85546875" style="1" customWidth="1"/>
    <col min="2823" max="3061" width="9.140625" style="1"/>
    <col min="3062" max="3062" width="4.5703125" style="1" customWidth="1"/>
    <col min="3063" max="3063" width="39.28515625" style="1" customWidth="1"/>
    <col min="3064" max="3064" width="9.42578125" style="1" customWidth="1"/>
    <col min="3065" max="3065" width="7.85546875" style="1" customWidth="1"/>
    <col min="3066" max="3077" width="7.140625" style="1" customWidth="1"/>
    <col min="3078" max="3078" width="10.85546875" style="1" customWidth="1"/>
    <col min="3079" max="3317" width="9.140625" style="1"/>
    <col min="3318" max="3318" width="4.5703125" style="1" customWidth="1"/>
    <col min="3319" max="3319" width="39.28515625" style="1" customWidth="1"/>
    <col min="3320" max="3320" width="9.42578125" style="1" customWidth="1"/>
    <col min="3321" max="3321" width="7.85546875" style="1" customWidth="1"/>
    <col min="3322" max="3333" width="7.140625" style="1" customWidth="1"/>
    <col min="3334" max="3334" width="10.85546875" style="1" customWidth="1"/>
    <col min="3335" max="3573" width="9.140625" style="1"/>
    <col min="3574" max="3574" width="4.5703125" style="1" customWidth="1"/>
    <col min="3575" max="3575" width="39.28515625" style="1" customWidth="1"/>
    <col min="3576" max="3576" width="9.42578125" style="1" customWidth="1"/>
    <col min="3577" max="3577" width="7.85546875" style="1" customWidth="1"/>
    <col min="3578" max="3589" width="7.140625" style="1" customWidth="1"/>
    <col min="3590" max="3590" width="10.85546875" style="1" customWidth="1"/>
    <col min="3591" max="3829" width="9.140625" style="1"/>
    <col min="3830" max="3830" width="4.5703125" style="1" customWidth="1"/>
    <col min="3831" max="3831" width="39.28515625" style="1" customWidth="1"/>
    <col min="3832" max="3832" width="9.42578125" style="1" customWidth="1"/>
    <col min="3833" max="3833" width="7.85546875" style="1" customWidth="1"/>
    <col min="3834" max="3845" width="7.140625" style="1" customWidth="1"/>
    <col min="3846" max="3846" width="10.85546875" style="1" customWidth="1"/>
    <col min="3847" max="4085" width="9.140625" style="1"/>
    <col min="4086" max="4086" width="4.5703125" style="1" customWidth="1"/>
    <col min="4087" max="4087" width="39.28515625" style="1" customWidth="1"/>
    <col min="4088" max="4088" width="9.42578125" style="1" customWidth="1"/>
    <col min="4089" max="4089" width="7.85546875" style="1" customWidth="1"/>
    <col min="4090" max="4101" width="7.140625" style="1" customWidth="1"/>
    <col min="4102" max="4102" width="10.85546875" style="1" customWidth="1"/>
    <col min="4103" max="4341" width="9.140625" style="1"/>
    <col min="4342" max="4342" width="4.5703125" style="1" customWidth="1"/>
    <col min="4343" max="4343" width="39.28515625" style="1" customWidth="1"/>
    <col min="4344" max="4344" width="9.42578125" style="1" customWidth="1"/>
    <col min="4345" max="4345" width="7.85546875" style="1" customWidth="1"/>
    <col min="4346" max="4357" width="7.140625" style="1" customWidth="1"/>
    <col min="4358" max="4358" width="10.85546875" style="1" customWidth="1"/>
    <col min="4359" max="4597" width="9.140625" style="1"/>
    <col min="4598" max="4598" width="4.5703125" style="1" customWidth="1"/>
    <col min="4599" max="4599" width="39.28515625" style="1" customWidth="1"/>
    <col min="4600" max="4600" width="9.42578125" style="1" customWidth="1"/>
    <col min="4601" max="4601" width="7.85546875" style="1" customWidth="1"/>
    <col min="4602" max="4613" width="7.140625" style="1" customWidth="1"/>
    <col min="4614" max="4614" width="10.85546875" style="1" customWidth="1"/>
    <col min="4615" max="4853" width="9.140625" style="1"/>
    <col min="4854" max="4854" width="4.5703125" style="1" customWidth="1"/>
    <col min="4855" max="4855" width="39.28515625" style="1" customWidth="1"/>
    <col min="4856" max="4856" width="9.42578125" style="1" customWidth="1"/>
    <col min="4857" max="4857" width="7.85546875" style="1" customWidth="1"/>
    <col min="4858" max="4869" width="7.140625" style="1" customWidth="1"/>
    <col min="4870" max="4870" width="10.85546875" style="1" customWidth="1"/>
    <col min="4871" max="5109" width="9.140625" style="1"/>
    <col min="5110" max="5110" width="4.5703125" style="1" customWidth="1"/>
    <col min="5111" max="5111" width="39.28515625" style="1" customWidth="1"/>
    <col min="5112" max="5112" width="9.42578125" style="1" customWidth="1"/>
    <col min="5113" max="5113" width="7.85546875" style="1" customWidth="1"/>
    <col min="5114" max="5125" width="7.140625" style="1" customWidth="1"/>
    <col min="5126" max="5126" width="10.85546875" style="1" customWidth="1"/>
    <col min="5127" max="5365" width="9.140625" style="1"/>
    <col min="5366" max="5366" width="4.5703125" style="1" customWidth="1"/>
    <col min="5367" max="5367" width="39.28515625" style="1" customWidth="1"/>
    <col min="5368" max="5368" width="9.42578125" style="1" customWidth="1"/>
    <col min="5369" max="5369" width="7.85546875" style="1" customWidth="1"/>
    <col min="5370" max="5381" width="7.140625" style="1" customWidth="1"/>
    <col min="5382" max="5382" width="10.85546875" style="1" customWidth="1"/>
    <col min="5383" max="5621" width="9.140625" style="1"/>
    <col min="5622" max="5622" width="4.5703125" style="1" customWidth="1"/>
    <col min="5623" max="5623" width="39.28515625" style="1" customWidth="1"/>
    <col min="5624" max="5624" width="9.42578125" style="1" customWidth="1"/>
    <col min="5625" max="5625" width="7.85546875" style="1" customWidth="1"/>
    <col min="5626" max="5637" width="7.140625" style="1" customWidth="1"/>
    <col min="5638" max="5638" width="10.85546875" style="1" customWidth="1"/>
    <col min="5639" max="5877" width="9.140625" style="1"/>
    <col min="5878" max="5878" width="4.5703125" style="1" customWidth="1"/>
    <col min="5879" max="5879" width="39.28515625" style="1" customWidth="1"/>
    <col min="5880" max="5880" width="9.42578125" style="1" customWidth="1"/>
    <col min="5881" max="5881" width="7.85546875" style="1" customWidth="1"/>
    <col min="5882" max="5893" width="7.140625" style="1" customWidth="1"/>
    <col min="5894" max="5894" width="10.85546875" style="1" customWidth="1"/>
    <col min="5895" max="6133" width="9.140625" style="1"/>
    <col min="6134" max="6134" width="4.5703125" style="1" customWidth="1"/>
    <col min="6135" max="6135" width="39.28515625" style="1" customWidth="1"/>
    <col min="6136" max="6136" width="9.42578125" style="1" customWidth="1"/>
    <col min="6137" max="6137" width="7.85546875" style="1" customWidth="1"/>
    <col min="6138" max="6149" width="7.140625" style="1" customWidth="1"/>
    <col min="6150" max="6150" width="10.85546875" style="1" customWidth="1"/>
    <col min="6151" max="6389" width="9.140625" style="1"/>
    <col min="6390" max="6390" width="4.5703125" style="1" customWidth="1"/>
    <col min="6391" max="6391" width="39.28515625" style="1" customWidth="1"/>
    <col min="6392" max="6392" width="9.42578125" style="1" customWidth="1"/>
    <col min="6393" max="6393" width="7.85546875" style="1" customWidth="1"/>
    <col min="6394" max="6405" width="7.140625" style="1" customWidth="1"/>
    <col min="6406" max="6406" width="10.85546875" style="1" customWidth="1"/>
    <col min="6407" max="6645" width="9.140625" style="1"/>
    <col min="6646" max="6646" width="4.5703125" style="1" customWidth="1"/>
    <col min="6647" max="6647" width="39.28515625" style="1" customWidth="1"/>
    <col min="6648" max="6648" width="9.42578125" style="1" customWidth="1"/>
    <col min="6649" max="6649" width="7.85546875" style="1" customWidth="1"/>
    <col min="6650" max="6661" width="7.140625" style="1" customWidth="1"/>
    <col min="6662" max="6662" width="10.85546875" style="1" customWidth="1"/>
    <col min="6663" max="6901" width="9.140625" style="1"/>
    <col min="6902" max="6902" width="4.5703125" style="1" customWidth="1"/>
    <col min="6903" max="6903" width="39.28515625" style="1" customWidth="1"/>
    <col min="6904" max="6904" width="9.42578125" style="1" customWidth="1"/>
    <col min="6905" max="6905" width="7.85546875" style="1" customWidth="1"/>
    <col min="6906" max="6917" width="7.140625" style="1" customWidth="1"/>
    <col min="6918" max="6918" width="10.85546875" style="1" customWidth="1"/>
    <col min="6919" max="7157" width="9.140625" style="1"/>
    <col min="7158" max="7158" width="4.5703125" style="1" customWidth="1"/>
    <col min="7159" max="7159" width="39.28515625" style="1" customWidth="1"/>
    <col min="7160" max="7160" width="9.42578125" style="1" customWidth="1"/>
    <col min="7161" max="7161" width="7.85546875" style="1" customWidth="1"/>
    <col min="7162" max="7173" width="7.140625" style="1" customWidth="1"/>
    <col min="7174" max="7174" width="10.85546875" style="1" customWidth="1"/>
    <col min="7175" max="7413" width="9.140625" style="1"/>
    <col min="7414" max="7414" width="4.5703125" style="1" customWidth="1"/>
    <col min="7415" max="7415" width="39.28515625" style="1" customWidth="1"/>
    <col min="7416" max="7416" width="9.42578125" style="1" customWidth="1"/>
    <col min="7417" max="7417" width="7.85546875" style="1" customWidth="1"/>
    <col min="7418" max="7429" width="7.140625" style="1" customWidth="1"/>
    <col min="7430" max="7430" width="10.85546875" style="1" customWidth="1"/>
    <col min="7431" max="7669" width="9.140625" style="1"/>
    <col min="7670" max="7670" width="4.5703125" style="1" customWidth="1"/>
    <col min="7671" max="7671" width="39.28515625" style="1" customWidth="1"/>
    <col min="7672" max="7672" width="9.42578125" style="1" customWidth="1"/>
    <col min="7673" max="7673" width="7.85546875" style="1" customWidth="1"/>
    <col min="7674" max="7685" width="7.140625" style="1" customWidth="1"/>
    <col min="7686" max="7686" width="10.85546875" style="1" customWidth="1"/>
    <col min="7687" max="7925" width="9.140625" style="1"/>
    <col min="7926" max="7926" width="4.5703125" style="1" customWidth="1"/>
    <col min="7927" max="7927" width="39.28515625" style="1" customWidth="1"/>
    <col min="7928" max="7928" width="9.42578125" style="1" customWidth="1"/>
    <col min="7929" max="7929" width="7.85546875" style="1" customWidth="1"/>
    <col min="7930" max="7941" width="7.140625" style="1" customWidth="1"/>
    <col min="7942" max="7942" width="10.85546875" style="1" customWidth="1"/>
    <col min="7943" max="8181" width="9.140625" style="1"/>
    <col min="8182" max="8182" width="4.5703125" style="1" customWidth="1"/>
    <col min="8183" max="8183" width="39.28515625" style="1" customWidth="1"/>
    <col min="8184" max="8184" width="9.42578125" style="1" customWidth="1"/>
    <col min="8185" max="8185" width="7.85546875" style="1" customWidth="1"/>
    <col min="8186" max="8197" width="7.140625" style="1" customWidth="1"/>
    <col min="8198" max="8198" width="10.85546875" style="1" customWidth="1"/>
    <col min="8199" max="8437" width="9.140625" style="1"/>
    <col min="8438" max="8438" width="4.5703125" style="1" customWidth="1"/>
    <col min="8439" max="8439" width="39.28515625" style="1" customWidth="1"/>
    <col min="8440" max="8440" width="9.42578125" style="1" customWidth="1"/>
    <col min="8441" max="8441" width="7.85546875" style="1" customWidth="1"/>
    <col min="8442" max="8453" width="7.140625" style="1" customWidth="1"/>
    <col min="8454" max="8454" width="10.85546875" style="1" customWidth="1"/>
    <col min="8455" max="8693" width="9.140625" style="1"/>
    <col min="8694" max="8694" width="4.5703125" style="1" customWidth="1"/>
    <col min="8695" max="8695" width="39.28515625" style="1" customWidth="1"/>
    <col min="8696" max="8696" width="9.42578125" style="1" customWidth="1"/>
    <col min="8697" max="8697" width="7.85546875" style="1" customWidth="1"/>
    <col min="8698" max="8709" width="7.140625" style="1" customWidth="1"/>
    <col min="8710" max="8710" width="10.85546875" style="1" customWidth="1"/>
    <col min="8711" max="8949" width="9.140625" style="1"/>
    <col min="8950" max="8950" width="4.5703125" style="1" customWidth="1"/>
    <col min="8951" max="8951" width="39.28515625" style="1" customWidth="1"/>
    <col min="8952" max="8952" width="9.42578125" style="1" customWidth="1"/>
    <col min="8953" max="8953" width="7.85546875" style="1" customWidth="1"/>
    <col min="8954" max="8965" width="7.140625" style="1" customWidth="1"/>
    <col min="8966" max="8966" width="10.85546875" style="1" customWidth="1"/>
    <col min="8967" max="9205" width="9.140625" style="1"/>
    <col min="9206" max="9206" width="4.5703125" style="1" customWidth="1"/>
    <col min="9207" max="9207" width="39.28515625" style="1" customWidth="1"/>
    <col min="9208" max="9208" width="9.42578125" style="1" customWidth="1"/>
    <col min="9209" max="9209" width="7.85546875" style="1" customWidth="1"/>
    <col min="9210" max="9221" width="7.140625" style="1" customWidth="1"/>
    <col min="9222" max="9222" width="10.85546875" style="1" customWidth="1"/>
    <col min="9223" max="9461" width="9.140625" style="1"/>
    <col min="9462" max="9462" width="4.5703125" style="1" customWidth="1"/>
    <col min="9463" max="9463" width="39.28515625" style="1" customWidth="1"/>
    <col min="9464" max="9464" width="9.42578125" style="1" customWidth="1"/>
    <col min="9465" max="9465" width="7.85546875" style="1" customWidth="1"/>
    <col min="9466" max="9477" width="7.140625" style="1" customWidth="1"/>
    <col min="9478" max="9478" width="10.85546875" style="1" customWidth="1"/>
    <col min="9479" max="9717" width="9.140625" style="1"/>
    <col min="9718" max="9718" width="4.5703125" style="1" customWidth="1"/>
    <col min="9719" max="9719" width="39.28515625" style="1" customWidth="1"/>
    <col min="9720" max="9720" width="9.42578125" style="1" customWidth="1"/>
    <col min="9721" max="9721" width="7.85546875" style="1" customWidth="1"/>
    <col min="9722" max="9733" width="7.140625" style="1" customWidth="1"/>
    <col min="9734" max="9734" width="10.85546875" style="1" customWidth="1"/>
    <col min="9735" max="9973" width="9.140625" style="1"/>
    <col min="9974" max="9974" width="4.5703125" style="1" customWidth="1"/>
    <col min="9975" max="9975" width="39.28515625" style="1" customWidth="1"/>
    <col min="9976" max="9976" width="9.42578125" style="1" customWidth="1"/>
    <col min="9977" max="9977" width="7.85546875" style="1" customWidth="1"/>
    <col min="9978" max="9989" width="7.140625" style="1" customWidth="1"/>
    <col min="9990" max="9990" width="10.85546875" style="1" customWidth="1"/>
    <col min="9991" max="10229" width="9.140625" style="1"/>
    <col min="10230" max="10230" width="4.5703125" style="1" customWidth="1"/>
    <col min="10231" max="10231" width="39.28515625" style="1" customWidth="1"/>
    <col min="10232" max="10232" width="9.42578125" style="1" customWidth="1"/>
    <col min="10233" max="10233" width="7.85546875" style="1" customWidth="1"/>
    <col min="10234" max="10245" width="7.140625" style="1" customWidth="1"/>
    <col min="10246" max="10246" width="10.85546875" style="1" customWidth="1"/>
    <col min="10247" max="10485" width="9.140625" style="1"/>
    <col min="10486" max="10486" width="4.5703125" style="1" customWidth="1"/>
    <col min="10487" max="10487" width="39.28515625" style="1" customWidth="1"/>
    <col min="10488" max="10488" width="9.42578125" style="1" customWidth="1"/>
    <col min="10489" max="10489" width="7.85546875" style="1" customWidth="1"/>
    <col min="10490" max="10501" width="7.140625" style="1" customWidth="1"/>
    <col min="10502" max="10502" width="10.85546875" style="1" customWidth="1"/>
    <col min="10503" max="10741" width="9.140625" style="1"/>
    <col min="10742" max="10742" width="4.5703125" style="1" customWidth="1"/>
    <col min="10743" max="10743" width="39.28515625" style="1" customWidth="1"/>
    <col min="10744" max="10744" width="9.42578125" style="1" customWidth="1"/>
    <col min="10745" max="10745" width="7.85546875" style="1" customWidth="1"/>
    <col min="10746" max="10757" width="7.140625" style="1" customWidth="1"/>
    <col min="10758" max="10758" width="10.85546875" style="1" customWidth="1"/>
    <col min="10759" max="10997" width="9.140625" style="1"/>
    <col min="10998" max="10998" width="4.5703125" style="1" customWidth="1"/>
    <col min="10999" max="10999" width="39.28515625" style="1" customWidth="1"/>
    <col min="11000" max="11000" width="9.42578125" style="1" customWidth="1"/>
    <col min="11001" max="11001" width="7.85546875" style="1" customWidth="1"/>
    <col min="11002" max="11013" width="7.140625" style="1" customWidth="1"/>
    <col min="11014" max="11014" width="10.85546875" style="1" customWidth="1"/>
    <col min="11015" max="11253" width="9.140625" style="1"/>
    <col min="11254" max="11254" width="4.5703125" style="1" customWidth="1"/>
    <col min="11255" max="11255" width="39.28515625" style="1" customWidth="1"/>
    <col min="11256" max="11256" width="9.42578125" style="1" customWidth="1"/>
    <col min="11257" max="11257" width="7.85546875" style="1" customWidth="1"/>
    <col min="11258" max="11269" width="7.140625" style="1" customWidth="1"/>
    <col min="11270" max="11270" width="10.85546875" style="1" customWidth="1"/>
    <col min="11271" max="11509" width="9.140625" style="1"/>
    <col min="11510" max="11510" width="4.5703125" style="1" customWidth="1"/>
    <col min="11511" max="11511" width="39.28515625" style="1" customWidth="1"/>
    <col min="11512" max="11512" width="9.42578125" style="1" customWidth="1"/>
    <col min="11513" max="11513" width="7.85546875" style="1" customWidth="1"/>
    <col min="11514" max="11525" width="7.140625" style="1" customWidth="1"/>
    <col min="11526" max="11526" width="10.85546875" style="1" customWidth="1"/>
    <col min="11527" max="11765" width="9.140625" style="1"/>
    <col min="11766" max="11766" width="4.5703125" style="1" customWidth="1"/>
    <col min="11767" max="11767" width="39.28515625" style="1" customWidth="1"/>
    <col min="11768" max="11768" width="9.42578125" style="1" customWidth="1"/>
    <col min="11769" max="11769" width="7.85546875" style="1" customWidth="1"/>
    <col min="11770" max="11781" width="7.140625" style="1" customWidth="1"/>
    <col min="11782" max="11782" width="10.85546875" style="1" customWidth="1"/>
    <col min="11783" max="12021" width="9.140625" style="1"/>
    <col min="12022" max="12022" width="4.5703125" style="1" customWidth="1"/>
    <col min="12023" max="12023" width="39.28515625" style="1" customWidth="1"/>
    <col min="12024" max="12024" width="9.42578125" style="1" customWidth="1"/>
    <col min="12025" max="12025" width="7.85546875" style="1" customWidth="1"/>
    <col min="12026" max="12037" width="7.140625" style="1" customWidth="1"/>
    <col min="12038" max="12038" width="10.85546875" style="1" customWidth="1"/>
    <col min="12039" max="12277" width="9.140625" style="1"/>
    <col min="12278" max="12278" width="4.5703125" style="1" customWidth="1"/>
    <col min="12279" max="12279" width="39.28515625" style="1" customWidth="1"/>
    <col min="12280" max="12280" width="9.42578125" style="1" customWidth="1"/>
    <col min="12281" max="12281" width="7.85546875" style="1" customWidth="1"/>
    <col min="12282" max="12293" width="7.140625" style="1" customWidth="1"/>
    <col min="12294" max="12294" width="10.85546875" style="1" customWidth="1"/>
    <col min="12295" max="12533" width="9.140625" style="1"/>
    <col min="12534" max="12534" width="4.5703125" style="1" customWidth="1"/>
    <col min="12535" max="12535" width="39.28515625" style="1" customWidth="1"/>
    <col min="12536" max="12536" width="9.42578125" style="1" customWidth="1"/>
    <col min="12537" max="12537" width="7.85546875" style="1" customWidth="1"/>
    <col min="12538" max="12549" width="7.140625" style="1" customWidth="1"/>
    <col min="12550" max="12550" width="10.85546875" style="1" customWidth="1"/>
    <col min="12551" max="12789" width="9.140625" style="1"/>
    <col min="12790" max="12790" width="4.5703125" style="1" customWidth="1"/>
    <col min="12791" max="12791" width="39.28515625" style="1" customWidth="1"/>
    <col min="12792" max="12792" width="9.42578125" style="1" customWidth="1"/>
    <col min="12793" max="12793" width="7.85546875" style="1" customWidth="1"/>
    <col min="12794" max="12805" width="7.140625" style="1" customWidth="1"/>
    <col min="12806" max="12806" width="10.85546875" style="1" customWidth="1"/>
    <col min="12807" max="13045" width="9.140625" style="1"/>
    <col min="13046" max="13046" width="4.5703125" style="1" customWidth="1"/>
    <col min="13047" max="13047" width="39.28515625" style="1" customWidth="1"/>
    <col min="13048" max="13048" width="9.42578125" style="1" customWidth="1"/>
    <col min="13049" max="13049" width="7.85546875" style="1" customWidth="1"/>
    <col min="13050" max="13061" width="7.140625" style="1" customWidth="1"/>
    <col min="13062" max="13062" width="10.85546875" style="1" customWidth="1"/>
    <col min="13063" max="13301" width="9.140625" style="1"/>
    <col min="13302" max="13302" width="4.5703125" style="1" customWidth="1"/>
    <col min="13303" max="13303" width="39.28515625" style="1" customWidth="1"/>
    <col min="13304" max="13304" width="9.42578125" style="1" customWidth="1"/>
    <col min="13305" max="13305" width="7.85546875" style="1" customWidth="1"/>
    <col min="13306" max="13317" width="7.140625" style="1" customWidth="1"/>
    <col min="13318" max="13318" width="10.85546875" style="1" customWidth="1"/>
    <col min="13319" max="13557" width="9.140625" style="1"/>
    <col min="13558" max="13558" width="4.5703125" style="1" customWidth="1"/>
    <col min="13559" max="13559" width="39.28515625" style="1" customWidth="1"/>
    <col min="13560" max="13560" width="9.42578125" style="1" customWidth="1"/>
    <col min="13561" max="13561" width="7.85546875" style="1" customWidth="1"/>
    <col min="13562" max="13573" width="7.140625" style="1" customWidth="1"/>
    <col min="13574" max="13574" width="10.85546875" style="1" customWidth="1"/>
    <col min="13575" max="13813" width="9.140625" style="1"/>
    <col min="13814" max="13814" width="4.5703125" style="1" customWidth="1"/>
    <col min="13815" max="13815" width="39.28515625" style="1" customWidth="1"/>
    <col min="13816" max="13816" width="9.42578125" style="1" customWidth="1"/>
    <col min="13817" max="13817" width="7.85546875" style="1" customWidth="1"/>
    <col min="13818" max="13829" width="7.140625" style="1" customWidth="1"/>
    <col min="13830" max="13830" width="10.85546875" style="1" customWidth="1"/>
    <col min="13831" max="14069" width="9.140625" style="1"/>
    <col min="14070" max="14070" width="4.5703125" style="1" customWidth="1"/>
    <col min="14071" max="14071" width="39.28515625" style="1" customWidth="1"/>
    <col min="14072" max="14072" width="9.42578125" style="1" customWidth="1"/>
    <col min="14073" max="14073" width="7.85546875" style="1" customWidth="1"/>
    <col min="14074" max="14085" width="7.140625" style="1" customWidth="1"/>
    <col min="14086" max="14086" width="10.85546875" style="1" customWidth="1"/>
    <col min="14087" max="14325" width="9.140625" style="1"/>
    <col min="14326" max="14326" width="4.5703125" style="1" customWidth="1"/>
    <col min="14327" max="14327" width="39.28515625" style="1" customWidth="1"/>
    <col min="14328" max="14328" width="9.42578125" style="1" customWidth="1"/>
    <col min="14329" max="14329" width="7.85546875" style="1" customWidth="1"/>
    <col min="14330" max="14341" width="7.140625" style="1" customWidth="1"/>
    <col min="14342" max="14342" width="10.85546875" style="1" customWidth="1"/>
    <col min="14343" max="14581" width="9.140625" style="1"/>
    <col min="14582" max="14582" width="4.5703125" style="1" customWidth="1"/>
    <col min="14583" max="14583" width="39.28515625" style="1" customWidth="1"/>
    <col min="14584" max="14584" width="9.42578125" style="1" customWidth="1"/>
    <col min="14585" max="14585" width="7.85546875" style="1" customWidth="1"/>
    <col min="14586" max="14597" width="7.140625" style="1" customWidth="1"/>
    <col min="14598" max="14598" width="10.85546875" style="1" customWidth="1"/>
    <col min="14599" max="14837" width="9.140625" style="1"/>
    <col min="14838" max="14838" width="4.5703125" style="1" customWidth="1"/>
    <col min="14839" max="14839" width="39.28515625" style="1" customWidth="1"/>
    <col min="14840" max="14840" width="9.42578125" style="1" customWidth="1"/>
    <col min="14841" max="14841" width="7.85546875" style="1" customWidth="1"/>
    <col min="14842" max="14853" width="7.140625" style="1" customWidth="1"/>
    <col min="14854" max="14854" width="10.85546875" style="1" customWidth="1"/>
    <col min="14855" max="15093" width="9.140625" style="1"/>
    <col min="15094" max="15094" width="4.5703125" style="1" customWidth="1"/>
    <col min="15095" max="15095" width="39.28515625" style="1" customWidth="1"/>
    <col min="15096" max="15096" width="9.42578125" style="1" customWidth="1"/>
    <col min="15097" max="15097" width="7.85546875" style="1" customWidth="1"/>
    <col min="15098" max="15109" width="7.140625" style="1" customWidth="1"/>
    <col min="15110" max="15110" width="10.85546875" style="1" customWidth="1"/>
    <col min="15111" max="15349" width="9.140625" style="1"/>
    <col min="15350" max="15350" width="4.5703125" style="1" customWidth="1"/>
    <col min="15351" max="15351" width="39.28515625" style="1" customWidth="1"/>
    <col min="15352" max="15352" width="9.42578125" style="1" customWidth="1"/>
    <col min="15353" max="15353" width="7.85546875" style="1" customWidth="1"/>
    <col min="15354" max="15365" width="7.140625" style="1" customWidth="1"/>
    <col min="15366" max="15366" width="10.85546875" style="1" customWidth="1"/>
    <col min="15367" max="15605" width="9.140625" style="1"/>
    <col min="15606" max="15606" width="4.5703125" style="1" customWidth="1"/>
    <col min="15607" max="15607" width="39.28515625" style="1" customWidth="1"/>
    <col min="15608" max="15608" width="9.42578125" style="1" customWidth="1"/>
    <col min="15609" max="15609" width="7.85546875" style="1" customWidth="1"/>
    <col min="15610" max="15621" width="7.140625" style="1" customWidth="1"/>
    <col min="15622" max="15622" width="10.85546875" style="1" customWidth="1"/>
    <col min="15623" max="15861" width="9.140625" style="1"/>
    <col min="15862" max="15862" width="4.5703125" style="1" customWidth="1"/>
    <col min="15863" max="15863" width="39.28515625" style="1" customWidth="1"/>
    <col min="15864" max="15864" width="9.42578125" style="1" customWidth="1"/>
    <col min="15865" max="15865" width="7.85546875" style="1" customWidth="1"/>
    <col min="15866" max="15877" width="7.140625" style="1" customWidth="1"/>
    <col min="15878" max="15878" width="10.85546875" style="1" customWidth="1"/>
    <col min="15879" max="16117" width="9.140625" style="1"/>
    <col min="16118" max="16118" width="4.5703125" style="1" customWidth="1"/>
    <col min="16119" max="16119" width="39.28515625" style="1" customWidth="1"/>
    <col min="16120" max="16120" width="9.42578125" style="1" customWidth="1"/>
    <col min="16121" max="16121" width="7.85546875" style="1" customWidth="1"/>
    <col min="16122" max="16133" width="7.140625" style="1" customWidth="1"/>
    <col min="16134" max="16134" width="10.85546875" style="1" customWidth="1"/>
    <col min="16135" max="16384" width="9.140625" style="1"/>
  </cols>
  <sheetData>
    <row r="1" spans="1:29" ht="21.75" customHeight="1" x14ac:dyDescent="0.2">
      <c r="A1" s="44" t="s">
        <v>18</v>
      </c>
      <c r="B1" s="44"/>
      <c r="C1" s="44"/>
      <c r="D1" s="44"/>
      <c r="E1" s="44"/>
      <c r="F1" s="44"/>
      <c r="G1" s="44"/>
    </row>
    <row r="2" spans="1:29" ht="21.75" customHeight="1" x14ac:dyDescent="0.2">
      <c r="A2" s="45" t="s">
        <v>57</v>
      </c>
      <c r="B2" s="45"/>
      <c r="C2" s="45"/>
      <c r="D2" s="45"/>
      <c r="E2" s="45"/>
      <c r="F2" s="45"/>
      <c r="G2" s="45"/>
    </row>
    <row r="3" spans="1:29" ht="15" customHeight="1" x14ac:dyDescent="0.2">
      <c r="A3" s="46" t="s">
        <v>17</v>
      </c>
      <c r="B3" s="47" t="s">
        <v>16</v>
      </c>
      <c r="C3" s="46" t="s">
        <v>15</v>
      </c>
      <c r="D3" s="48" t="s">
        <v>14</v>
      </c>
      <c r="E3" s="46" t="s">
        <v>13</v>
      </c>
      <c r="F3" s="42" t="s">
        <v>12</v>
      </c>
      <c r="G3" s="43"/>
      <c r="H3" s="42" t="s">
        <v>11</v>
      </c>
      <c r="I3" s="43"/>
      <c r="J3" s="42" t="s">
        <v>10</v>
      </c>
      <c r="K3" s="43"/>
      <c r="L3" s="42" t="s">
        <v>9</v>
      </c>
      <c r="M3" s="43"/>
      <c r="N3" s="42" t="s">
        <v>8</v>
      </c>
      <c r="O3" s="43"/>
      <c r="P3" s="42" t="s">
        <v>7</v>
      </c>
      <c r="Q3" s="43"/>
      <c r="R3" s="42" t="s">
        <v>6</v>
      </c>
      <c r="S3" s="43"/>
      <c r="T3" s="42" t="s">
        <v>5</v>
      </c>
      <c r="U3" s="43"/>
      <c r="V3" s="49" t="s">
        <v>4</v>
      </c>
      <c r="W3" s="49"/>
      <c r="X3" s="49" t="s">
        <v>3</v>
      </c>
      <c r="Y3" s="49"/>
      <c r="Z3" s="49" t="s">
        <v>2</v>
      </c>
      <c r="AA3" s="49"/>
      <c r="AB3" s="49" t="s">
        <v>1</v>
      </c>
      <c r="AC3" s="49"/>
    </row>
    <row r="4" spans="1:29" ht="98.25" x14ac:dyDescent="0.2">
      <c r="A4" s="46"/>
      <c r="B4" s="47"/>
      <c r="C4" s="46"/>
      <c r="D4" s="48"/>
      <c r="E4" s="46"/>
      <c r="F4" s="3" t="s">
        <v>0</v>
      </c>
      <c r="G4" s="3" t="s">
        <v>19</v>
      </c>
      <c r="H4" s="3" t="s">
        <v>20</v>
      </c>
      <c r="I4" s="3" t="s">
        <v>19</v>
      </c>
      <c r="J4" s="3" t="s">
        <v>0</v>
      </c>
      <c r="K4" s="3" t="s">
        <v>19</v>
      </c>
      <c r="L4" s="3" t="s">
        <v>0</v>
      </c>
      <c r="M4" s="3" t="s">
        <v>19</v>
      </c>
      <c r="N4" s="3" t="s">
        <v>0</v>
      </c>
      <c r="O4" s="3" t="s">
        <v>19</v>
      </c>
      <c r="P4" s="3" t="s">
        <v>0</v>
      </c>
      <c r="Q4" s="3" t="s">
        <v>19</v>
      </c>
      <c r="R4" s="3" t="s">
        <v>0</v>
      </c>
      <c r="S4" s="3" t="s">
        <v>19</v>
      </c>
      <c r="T4" s="3" t="s">
        <v>0</v>
      </c>
      <c r="U4" s="3" t="s">
        <v>19</v>
      </c>
      <c r="V4" s="3" t="s">
        <v>0</v>
      </c>
      <c r="W4" s="3" t="s">
        <v>19</v>
      </c>
      <c r="X4" s="3" t="s">
        <v>0</v>
      </c>
      <c r="Y4" s="3" t="s">
        <v>19</v>
      </c>
      <c r="Z4" s="3" t="s">
        <v>0</v>
      </c>
      <c r="AA4" s="3" t="s">
        <v>19</v>
      </c>
      <c r="AB4" s="3" t="s">
        <v>0</v>
      </c>
      <c r="AC4" s="3" t="s">
        <v>19</v>
      </c>
    </row>
    <row r="5" spans="1:29" ht="13.5" thickBot="1" x14ac:dyDescent="0.25">
      <c r="A5" s="4"/>
      <c r="B5" s="32">
        <v>1</v>
      </c>
      <c r="C5" s="4">
        <v>2</v>
      </c>
      <c r="D5" s="25">
        <v>3</v>
      </c>
      <c r="E5" s="4">
        <v>4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25</v>
      </c>
      <c r="Z5" s="4">
        <v>26</v>
      </c>
      <c r="AA5" s="4">
        <v>27</v>
      </c>
      <c r="AB5" s="4">
        <v>28</v>
      </c>
      <c r="AC5" s="4">
        <v>29</v>
      </c>
    </row>
    <row r="6" spans="1:29" s="5" customFormat="1" ht="60.75" thickBot="1" x14ac:dyDescent="0.3">
      <c r="A6" s="2">
        <v>1</v>
      </c>
      <c r="B6" s="33" t="s">
        <v>21</v>
      </c>
      <c r="C6" s="9" t="s">
        <v>22</v>
      </c>
      <c r="D6" s="2" t="s">
        <v>23</v>
      </c>
      <c r="E6" s="26">
        <v>550</v>
      </c>
      <c r="F6" s="26">
        <v>0</v>
      </c>
      <c r="G6" s="26">
        <f t="shared" ref="G6:G22" si="0">F6*2.78</f>
        <v>0</v>
      </c>
      <c r="H6" s="29">
        <v>254.63</v>
      </c>
      <c r="I6" s="41">
        <f>H6*2.89</f>
        <v>735.88070000000005</v>
      </c>
      <c r="J6" s="29">
        <v>360</v>
      </c>
      <c r="K6" s="29">
        <f>J6*3.09</f>
        <v>1112.3999999999999</v>
      </c>
      <c r="L6" s="29">
        <v>357</v>
      </c>
      <c r="M6" s="41">
        <f>L6*3.77</f>
        <v>1345.89</v>
      </c>
      <c r="N6" s="29">
        <v>364</v>
      </c>
      <c r="O6" s="41">
        <f>N6*3.54</f>
        <v>1288.56</v>
      </c>
      <c r="P6" s="29">
        <v>405</v>
      </c>
      <c r="Q6" s="29">
        <f>P6*3.87</f>
        <v>1567.3500000000001</v>
      </c>
      <c r="R6" s="29">
        <v>420</v>
      </c>
      <c r="S6" s="29">
        <f>R6*4.01</f>
        <v>1684.1999999999998</v>
      </c>
      <c r="T6" s="29">
        <v>291</v>
      </c>
      <c r="U6" s="29">
        <f>T6*3.51</f>
        <v>1021.41</v>
      </c>
      <c r="V6" s="29">
        <v>467</v>
      </c>
      <c r="W6" s="41">
        <f>V6*2.93</f>
        <v>1368.3100000000002</v>
      </c>
      <c r="X6" s="29">
        <v>467.99</v>
      </c>
      <c r="Y6" s="29">
        <v>1282.29</v>
      </c>
      <c r="Z6" s="50">
        <v>453.01</v>
      </c>
      <c r="AA6" s="29">
        <v>1295.5999999999999</v>
      </c>
      <c r="AB6" s="30">
        <v>530.46</v>
      </c>
      <c r="AC6" s="29">
        <v>1517.11</v>
      </c>
    </row>
    <row r="7" spans="1:29" s="5" customFormat="1" ht="57.75" customHeight="1" thickBot="1" x14ac:dyDescent="0.3">
      <c r="A7" s="2">
        <v>4</v>
      </c>
      <c r="B7" s="34" t="s">
        <v>64</v>
      </c>
      <c r="C7" s="7" t="s">
        <v>24</v>
      </c>
      <c r="D7" s="7" t="s">
        <v>25</v>
      </c>
      <c r="E7" s="26">
        <v>280</v>
      </c>
      <c r="F7" s="26">
        <v>150</v>
      </c>
      <c r="G7" s="26">
        <f t="shared" si="0"/>
        <v>416.99999999999994</v>
      </c>
      <c r="H7" s="26">
        <v>279.33</v>
      </c>
      <c r="I7" s="41">
        <f t="shared" ref="I7:I23" si="1">H7*2.89</f>
        <v>807.26369999999997</v>
      </c>
      <c r="J7" s="26">
        <v>274.52999999999997</v>
      </c>
      <c r="K7" s="29">
        <f t="shared" ref="K7:K23" si="2">J7*3.09</f>
        <v>848.29769999999985</v>
      </c>
      <c r="L7" s="26">
        <v>276.18</v>
      </c>
      <c r="M7" s="41">
        <f t="shared" ref="M7:M23" si="3">L7*3.77</f>
        <v>1041.1985999999999</v>
      </c>
      <c r="N7" s="26">
        <v>189.51</v>
      </c>
      <c r="O7" s="41">
        <f t="shared" ref="O7:O9" si="4">N7*3.54</f>
        <v>670.86540000000002</v>
      </c>
      <c r="P7" s="26">
        <v>280</v>
      </c>
      <c r="Q7" s="29">
        <f t="shared" ref="Q7:Q23" si="5">P7*3.87</f>
        <v>1083.6000000000001</v>
      </c>
      <c r="R7" s="26">
        <v>280</v>
      </c>
      <c r="S7" s="29">
        <f t="shared" ref="S7:S23" si="6">R7*4.01</f>
        <v>1122.8</v>
      </c>
      <c r="T7" s="26">
        <v>280</v>
      </c>
      <c r="U7" s="29">
        <f t="shared" ref="U7:U23" si="7">T7*3.51</f>
        <v>982.8</v>
      </c>
      <c r="V7" s="26">
        <v>279.51</v>
      </c>
      <c r="W7" s="41">
        <f t="shared" ref="W7:W23" si="8">V7*2.93</f>
        <v>818.96429999999998</v>
      </c>
      <c r="X7" s="29">
        <v>280</v>
      </c>
      <c r="Y7" s="29">
        <v>767.2</v>
      </c>
      <c r="Z7" s="50">
        <v>280</v>
      </c>
      <c r="AA7" s="29">
        <v>800.8</v>
      </c>
      <c r="AB7" s="30">
        <v>279.16000000000003</v>
      </c>
      <c r="AC7" s="29">
        <v>798.39</v>
      </c>
    </row>
    <row r="8" spans="1:29" s="5" customFormat="1" ht="31.5" customHeight="1" thickBot="1" x14ac:dyDescent="0.3">
      <c r="A8" s="2">
        <v>5</v>
      </c>
      <c r="B8" s="34" t="s">
        <v>26</v>
      </c>
      <c r="C8" s="6" t="s">
        <v>27</v>
      </c>
      <c r="D8" s="6" t="s">
        <v>25</v>
      </c>
      <c r="E8" s="26">
        <v>180</v>
      </c>
      <c r="F8" s="26"/>
      <c r="G8" s="26">
        <f t="shared" si="0"/>
        <v>0</v>
      </c>
      <c r="H8" s="29">
        <v>200</v>
      </c>
      <c r="I8" s="41">
        <f t="shared" si="1"/>
        <v>578</v>
      </c>
      <c r="J8" s="29">
        <v>195</v>
      </c>
      <c r="K8" s="29">
        <f t="shared" si="2"/>
        <v>602.54999999999995</v>
      </c>
      <c r="L8" s="29">
        <v>180</v>
      </c>
      <c r="M8" s="41">
        <f t="shared" si="3"/>
        <v>678.6</v>
      </c>
      <c r="N8" s="29">
        <v>180</v>
      </c>
      <c r="O8" s="41">
        <f t="shared" si="4"/>
        <v>637.20000000000005</v>
      </c>
      <c r="P8" s="29">
        <v>180</v>
      </c>
      <c r="Q8" s="29">
        <f t="shared" si="5"/>
        <v>696.6</v>
      </c>
      <c r="R8" s="29">
        <v>180</v>
      </c>
      <c r="S8" s="29">
        <f t="shared" si="6"/>
        <v>721.8</v>
      </c>
      <c r="T8" s="29">
        <v>180</v>
      </c>
      <c r="U8" s="29">
        <f t="shared" si="7"/>
        <v>631.79999999999995</v>
      </c>
      <c r="V8" s="29">
        <v>180</v>
      </c>
      <c r="W8" s="41">
        <f t="shared" si="8"/>
        <v>527.4</v>
      </c>
      <c r="X8" s="29">
        <v>180</v>
      </c>
      <c r="Y8" s="29">
        <v>493.2</v>
      </c>
      <c r="Z8" s="50">
        <v>180</v>
      </c>
      <c r="AA8" s="29">
        <v>514.79999999999995</v>
      </c>
      <c r="AB8" s="30">
        <v>179.98</v>
      </c>
      <c r="AC8" s="29">
        <v>514.74</v>
      </c>
    </row>
    <row r="9" spans="1:29" s="5" customFormat="1" ht="35.25" customHeight="1" thickBot="1" x14ac:dyDescent="0.3">
      <c r="A9" s="2">
        <v>6</v>
      </c>
      <c r="B9" s="35" t="s">
        <v>28</v>
      </c>
      <c r="C9" s="6"/>
      <c r="D9" s="6" t="s">
        <v>29</v>
      </c>
      <c r="E9" s="2">
        <v>130</v>
      </c>
      <c r="F9" s="2">
        <v>150</v>
      </c>
      <c r="G9" s="26">
        <f t="shared" si="0"/>
        <v>416.99999999999994</v>
      </c>
      <c r="H9" s="30">
        <v>150</v>
      </c>
      <c r="I9" s="41">
        <f t="shared" si="1"/>
        <v>433.5</v>
      </c>
      <c r="J9" s="30">
        <v>150</v>
      </c>
      <c r="K9" s="29">
        <f t="shared" si="2"/>
        <v>463.5</v>
      </c>
      <c r="L9" s="30">
        <v>150</v>
      </c>
      <c r="M9" s="41">
        <f t="shared" si="3"/>
        <v>565.5</v>
      </c>
      <c r="N9" s="30">
        <v>120</v>
      </c>
      <c r="O9" s="41">
        <f t="shared" si="4"/>
        <v>424.8</v>
      </c>
      <c r="P9" s="30">
        <v>150</v>
      </c>
      <c r="Q9" s="29">
        <f t="shared" si="5"/>
        <v>580.5</v>
      </c>
      <c r="R9" s="30">
        <v>120</v>
      </c>
      <c r="S9" s="29">
        <f t="shared" si="6"/>
        <v>481.2</v>
      </c>
      <c r="T9" s="30">
        <v>130</v>
      </c>
      <c r="U9" s="29">
        <f t="shared" si="7"/>
        <v>456.29999999999995</v>
      </c>
      <c r="V9" s="30">
        <v>124.7</v>
      </c>
      <c r="W9" s="41">
        <f t="shared" si="8"/>
        <v>365.37100000000004</v>
      </c>
      <c r="X9" s="30">
        <v>125</v>
      </c>
      <c r="Y9" s="30">
        <v>342.5</v>
      </c>
      <c r="Z9" s="50">
        <v>125</v>
      </c>
      <c r="AA9" s="30">
        <v>357.5</v>
      </c>
      <c r="AB9" s="30">
        <v>125</v>
      </c>
      <c r="AC9" s="30">
        <v>357.5</v>
      </c>
    </row>
    <row r="10" spans="1:29" s="5" customFormat="1" ht="60.75" customHeight="1" x14ac:dyDescent="0.25">
      <c r="A10" s="2">
        <v>7</v>
      </c>
      <c r="B10" s="36" t="s">
        <v>30</v>
      </c>
      <c r="C10" s="31" t="s">
        <v>58</v>
      </c>
      <c r="D10" s="6" t="s">
        <v>59</v>
      </c>
      <c r="E10" s="2">
        <v>200</v>
      </c>
      <c r="F10" s="2"/>
      <c r="G10" s="26">
        <f t="shared" si="0"/>
        <v>0</v>
      </c>
      <c r="H10" s="30">
        <v>150</v>
      </c>
      <c r="I10" s="41">
        <f t="shared" si="1"/>
        <v>433.5</v>
      </c>
      <c r="J10" s="30">
        <v>190</v>
      </c>
      <c r="K10" s="29">
        <f t="shared" si="2"/>
        <v>587.1</v>
      </c>
      <c r="L10" s="30">
        <v>200</v>
      </c>
      <c r="M10" s="41">
        <f t="shared" si="3"/>
        <v>754</v>
      </c>
      <c r="N10" s="30">
        <v>200</v>
      </c>
      <c r="O10" s="41">
        <f>N10*3.64</f>
        <v>728</v>
      </c>
      <c r="P10" s="30">
        <v>200</v>
      </c>
      <c r="Q10" s="29">
        <f t="shared" si="5"/>
        <v>774</v>
      </c>
      <c r="R10" s="30">
        <v>200</v>
      </c>
      <c r="S10" s="29">
        <f t="shared" si="6"/>
        <v>802</v>
      </c>
      <c r="T10" s="30">
        <v>200</v>
      </c>
      <c r="U10" s="29">
        <f t="shared" si="7"/>
        <v>702</v>
      </c>
      <c r="V10" s="30">
        <v>200</v>
      </c>
      <c r="W10" s="41">
        <f t="shared" si="8"/>
        <v>586</v>
      </c>
      <c r="X10" s="30">
        <v>200</v>
      </c>
      <c r="Y10" s="30">
        <v>548</v>
      </c>
      <c r="Z10" s="50">
        <v>200</v>
      </c>
      <c r="AA10" s="30">
        <v>572</v>
      </c>
      <c r="AB10" s="30">
        <v>200</v>
      </c>
      <c r="AC10" s="30">
        <v>572</v>
      </c>
    </row>
    <row r="11" spans="1:29" s="5" customFormat="1" ht="101.25" customHeight="1" x14ac:dyDescent="0.25">
      <c r="A11" s="2">
        <v>8</v>
      </c>
      <c r="B11" s="37" t="s">
        <v>31</v>
      </c>
      <c r="C11" s="31" t="s">
        <v>60</v>
      </c>
      <c r="D11" s="24" t="s">
        <v>63</v>
      </c>
      <c r="E11" s="2">
        <v>200</v>
      </c>
      <c r="F11" s="2">
        <v>150</v>
      </c>
      <c r="G11" s="26">
        <f t="shared" si="0"/>
        <v>416.99999999999994</v>
      </c>
      <c r="H11" s="30">
        <v>149.01</v>
      </c>
      <c r="I11" s="41">
        <f t="shared" si="1"/>
        <v>430.63889999999998</v>
      </c>
      <c r="J11" s="30">
        <v>135</v>
      </c>
      <c r="K11" s="29">
        <f t="shared" si="2"/>
        <v>417.15</v>
      </c>
      <c r="L11" s="30">
        <v>160</v>
      </c>
      <c r="M11" s="41">
        <f t="shared" si="3"/>
        <v>603.20000000000005</v>
      </c>
      <c r="N11" s="30">
        <v>200</v>
      </c>
      <c r="O11" s="41">
        <f t="shared" ref="O11" si="9">N11*3.54</f>
        <v>708</v>
      </c>
      <c r="P11" s="30">
        <v>200</v>
      </c>
      <c r="Q11" s="29">
        <f t="shared" si="5"/>
        <v>774</v>
      </c>
      <c r="R11" s="30">
        <v>200</v>
      </c>
      <c r="S11" s="29">
        <f t="shared" si="6"/>
        <v>802</v>
      </c>
      <c r="T11" s="30">
        <v>200</v>
      </c>
      <c r="U11" s="29">
        <f t="shared" si="7"/>
        <v>702</v>
      </c>
      <c r="V11" s="30">
        <v>200</v>
      </c>
      <c r="W11" s="41">
        <f t="shared" si="8"/>
        <v>586</v>
      </c>
      <c r="X11" s="30">
        <v>199.99</v>
      </c>
      <c r="Y11" s="30">
        <v>547.97</v>
      </c>
      <c r="Z11" s="50">
        <v>200</v>
      </c>
      <c r="AA11" s="30">
        <v>572</v>
      </c>
      <c r="AB11" s="30">
        <v>199.81</v>
      </c>
      <c r="AC11" s="30">
        <v>571.45000000000005</v>
      </c>
    </row>
    <row r="12" spans="1:29" s="5" customFormat="1" ht="107.25" customHeight="1" x14ac:dyDescent="0.25">
      <c r="A12" s="2">
        <v>9</v>
      </c>
      <c r="B12" s="37" t="s">
        <v>32</v>
      </c>
      <c r="C12" s="31" t="s">
        <v>61</v>
      </c>
      <c r="D12" s="24" t="s">
        <v>62</v>
      </c>
      <c r="E12" s="2">
        <v>200</v>
      </c>
      <c r="F12" s="2"/>
      <c r="G12" s="26">
        <f t="shared" si="0"/>
        <v>0</v>
      </c>
      <c r="H12" s="30">
        <v>150</v>
      </c>
      <c r="I12" s="41">
        <f t="shared" si="1"/>
        <v>433.5</v>
      </c>
      <c r="J12" s="30">
        <v>200</v>
      </c>
      <c r="K12" s="29">
        <f t="shared" si="2"/>
        <v>618</v>
      </c>
      <c r="L12" s="30">
        <v>200</v>
      </c>
      <c r="M12" s="41">
        <f t="shared" si="3"/>
        <v>754</v>
      </c>
      <c r="N12" s="30">
        <v>200</v>
      </c>
      <c r="O12" s="41">
        <f t="shared" ref="O12:O23" si="10">N12*3.54</f>
        <v>708</v>
      </c>
      <c r="P12" s="30">
        <v>200</v>
      </c>
      <c r="Q12" s="29">
        <f t="shared" si="5"/>
        <v>774</v>
      </c>
      <c r="R12" s="30">
        <v>200</v>
      </c>
      <c r="S12" s="29">
        <f t="shared" si="6"/>
        <v>802</v>
      </c>
      <c r="T12" s="30">
        <v>200</v>
      </c>
      <c r="U12" s="29">
        <f t="shared" si="7"/>
        <v>702</v>
      </c>
      <c r="V12" s="30">
        <v>200</v>
      </c>
      <c r="W12" s="41">
        <f t="shared" si="8"/>
        <v>586</v>
      </c>
      <c r="X12" s="30">
        <v>200</v>
      </c>
      <c r="Y12" s="30">
        <v>548</v>
      </c>
      <c r="Z12" s="50">
        <v>200</v>
      </c>
      <c r="AA12" s="30">
        <v>572</v>
      </c>
      <c r="AB12" s="30">
        <v>200</v>
      </c>
      <c r="AC12" s="30">
        <v>572</v>
      </c>
    </row>
    <row r="13" spans="1:29" s="5" customFormat="1" ht="62.25" customHeight="1" x14ac:dyDescent="0.25">
      <c r="A13" s="2">
        <v>10</v>
      </c>
      <c r="B13" s="37" t="s">
        <v>46</v>
      </c>
      <c r="C13" s="6" t="s">
        <v>33</v>
      </c>
      <c r="D13" s="24" t="s">
        <v>34</v>
      </c>
      <c r="E13" s="26">
        <v>150</v>
      </c>
      <c r="F13" s="26"/>
      <c r="G13" s="26">
        <f t="shared" si="0"/>
        <v>0</v>
      </c>
      <c r="H13" s="29">
        <v>149.63</v>
      </c>
      <c r="I13" s="41">
        <f t="shared" si="1"/>
        <v>432.4307</v>
      </c>
      <c r="J13" s="29">
        <v>150</v>
      </c>
      <c r="K13" s="29">
        <f t="shared" si="2"/>
        <v>463.5</v>
      </c>
      <c r="L13" s="29">
        <v>139.59</v>
      </c>
      <c r="M13" s="41">
        <f t="shared" si="3"/>
        <v>526.25430000000006</v>
      </c>
      <c r="N13" s="29">
        <v>149.1</v>
      </c>
      <c r="O13" s="41">
        <f t="shared" si="10"/>
        <v>527.81399999999996</v>
      </c>
      <c r="P13" s="29">
        <v>150</v>
      </c>
      <c r="Q13" s="29">
        <f t="shared" si="5"/>
        <v>580.5</v>
      </c>
      <c r="R13" s="29">
        <v>150</v>
      </c>
      <c r="S13" s="29">
        <f t="shared" si="6"/>
        <v>601.5</v>
      </c>
      <c r="T13" s="29">
        <v>150</v>
      </c>
      <c r="U13" s="29">
        <f t="shared" si="7"/>
        <v>526.5</v>
      </c>
      <c r="V13" s="29">
        <v>150</v>
      </c>
      <c r="W13" s="41">
        <f t="shared" si="8"/>
        <v>439.5</v>
      </c>
      <c r="X13" s="29">
        <v>150</v>
      </c>
      <c r="Y13" s="29">
        <v>411</v>
      </c>
      <c r="Z13" s="50">
        <v>150</v>
      </c>
      <c r="AA13" s="29">
        <v>429</v>
      </c>
      <c r="AB13" s="30">
        <v>150</v>
      </c>
      <c r="AC13" s="29">
        <v>429</v>
      </c>
    </row>
    <row r="14" spans="1:29" s="5" customFormat="1" ht="62.25" customHeight="1" x14ac:dyDescent="0.25">
      <c r="A14" s="2">
        <v>11</v>
      </c>
      <c r="B14" s="37" t="s">
        <v>47</v>
      </c>
      <c r="C14" s="6" t="s">
        <v>33</v>
      </c>
      <c r="D14" s="24" t="s">
        <v>35</v>
      </c>
      <c r="E14" s="26">
        <v>150</v>
      </c>
      <c r="F14" s="26"/>
      <c r="G14" s="26">
        <f t="shared" si="0"/>
        <v>0</v>
      </c>
      <c r="H14" s="29">
        <v>150</v>
      </c>
      <c r="I14" s="41">
        <f t="shared" si="1"/>
        <v>433.5</v>
      </c>
      <c r="J14" s="29">
        <v>150</v>
      </c>
      <c r="K14" s="29">
        <f t="shared" si="2"/>
        <v>463.5</v>
      </c>
      <c r="L14" s="29">
        <v>149.4</v>
      </c>
      <c r="M14" s="41">
        <f t="shared" si="3"/>
        <v>563.23800000000006</v>
      </c>
      <c r="N14" s="29">
        <v>149.82</v>
      </c>
      <c r="O14" s="41">
        <f t="shared" si="10"/>
        <v>530.36279999999999</v>
      </c>
      <c r="P14" s="29">
        <v>150</v>
      </c>
      <c r="Q14" s="29">
        <f t="shared" si="5"/>
        <v>580.5</v>
      </c>
      <c r="R14" s="29">
        <v>150</v>
      </c>
      <c r="S14" s="29">
        <f t="shared" si="6"/>
        <v>601.5</v>
      </c>
      <c r="T14" s="29">
        <v>150</v>
      </c>
      <c r="U14" s="29">
        <f t="shared" si="7"/>
        <v>526.5</v>
      </c>
      <c r="V14" s="29">
        <v>150</v>
      </c>
      <c r="W14" s="41">
        <f t="shared" si="8"/>
        <v>439.5</v>
      </c>
      <c r="X14" s="29">
        <v>150</v>
      </c>
      <c r="Y14" s="29">
        <v>411</v>
      </c>
      <c r="Z14" s="50">
        <v>150</v>
      </c>
      <c r="AA14" s="29">
        <v>429</v>
      </c>
      <c r="AB14" s="30">
        <v>150</v>
      </c>
      <c r="AC14" s="29">
        <v>429</v>
      </c>
    </row>
    <row r="15" spans="1:29" s="5" customFormat="1" ht="32.25" customHeight="1" x14ac:dyDescent="0.25">
      <c r="A15" s="2">
        <v>12</v>
      </c>
      <c r="B15" s="38" t="s">
        <v>48</v>
      </c>
      <c r="C15" s="6" t="s">
        <v>33</v>
      </c>
      <c r="D15" s="6" t="s">
        <v>36</v>
      </c>
      <c r="E15" s="26">
        <v>150</v>
      </c>
      <c r="F15" s="26"/>
      <c r="G15" s="26">
        <f t="shared" si="0"/>
        <v>0</v>
      </c>
      <c r="H15" s="29">
        <v>149.83000000000001</v>
      </c>
      <c r="I15" s="41">
        <f t="shared" si="1"/>
        <v>433.00870000000003</v>
      </c>
      <c r="J15" s="29">
        <v>150</v>
      </c>
      <c r="K15" s="29">
        <f t="shared" si="2"/>
        <v>463.5</v>
      </c>
      <c r="L15" s="29">
        <v>148.32</v>
      </c>
      <c r="M15" s="41">
        <f t="shared" si="3"/>
        <v>559.16639999999995</v>
      </c>
      <c r="N15" s="29">
        <v>150</v>
      </c>
      <c r="O15" s="41">
        <f t="shared" si="10"/>
        <v>531</v>
      </c>
      <c r="P15" s="29">
        <v>150</v>
      </c>
      <c r="Q15" s="29">
        <f t="shared" si="5"/>
        <v>580.5</v>
      </c>
      <c r="R15" s="29">
        <v>150</v>
      </c>
      <c r="S15" s="29">
        <f t="shared" si="6"/>
        <v>601.5</v>
      </c>
      <c r="T15" s="29">
        <v>150</v>
      </c>
      <c r="U15" s="29">
        <f t="shared" si="7"/>
        <v>526.5</v>
      </c>
      <c r="V15" s="29">
        <v>150</v>
      </c>
      <c r="W15" s="41">
        <f t="shared" si="8"/>
        <v>439.5</v>
      </c>
      <c r="X15" s="29">
        <v>150</v>
      </c>
      <c r="Y15" s="29">
        <v>411</v>
      </c>
      <c r="Z15" s="50">
        <v>150</v>
      </c>
      <c r="AA15" s="29">
        <v>429</v>
      </c>
      <c r="AB15" s="30">
        <v>150</v>
      </c>
      <c r="AC15" s="29">
        <v>429</v>
      </c>
    </row>
    <row r="16" spans="1:29" s="5" customFormat="1" ht="31.5" customHeight="1" x14ac:dyDescent="0.25">
      <c r="A16" s="2">
        <v>13</v>
      </c>
      <c r="B16" s="38" t="s">
        <v>49</v>
      </c>
      <c r="C16" s="6" t="s">
        <v>33</v>
      </c>
      <c r="D16" s="6" t="s">
        <v>37</v>
      </c>
      <c r="E16" s="26">
        <v>150</v>
      </c>
      <c r="F16" s="26"/>
      <c r="G16" s="26">
        <f t="shared" si="0"/>
        <v>0</v>
      </c>
      <c r="H16" s="29">
        <v>0</v>
      </c>
      <c r="I16" s="41">
        <f t="shared" si="1"/>
        <v>0</v>
      </c>
      <c r="J16" s="29">
        <v>0</v>
      </c>
      <c r="K16" s="29">
        <f t="shared" si="2"/>
        <v>0</v>
      </c>
      <c r="L16" s="29">
        <v>0</v>
      </c>
      <c r="M16" s="41">
        <f t="shared" si="3"/>
        <v>0</v>
      </c>
      <c r="N16" s="29">
        <v>110</v>
      </c>
      <c r="O16" s="41">
        <f t="shared" si="10"/>
        <v>389.4</v>
      </c>
      <c r="P16" s="29">
        <v>150</v>
      </c>
      <c r="Q16" s="29">
        <f t="shared" si="5"/>
        <v>580.5</v>
      </c>
      <c r="R16" s="29">
        <v>150</v>
      </c>
      <c r="S16" s="29">
        <f t="shared" si="6"/>
        <v>601.5</v>
      </c>
      <c r="T16" s="29">
        <v>150</v>
      </c>
      <c r="U16" s="29">
        <f t="shared" si="7"/>
        <v>526.5</v>
      </c>
      <c r="V16" s="29">
        <v>150</v>
      </c>
      <c r="W16" s="41">
        <f t="shared" si="8"/>
        <v>439.5</v>
      </c>
      <c r="X16" s="29">
        <v>150</v>
      </c>
      <c r="Y16" s="29">
        <v>411</v>
      </c>
      <c r="Z16" s="50">
        <v>150</v>
      </c>
      <c r="AA16" s="29">
        <v>429</v>
      </c>
      <c r="AB16" s="30">
        <v>150</v>
      </c>
      <c r="AC16" s="29">
        <v>429</v>
      </c>
    </row>
    <row r="17" spans="1:29" s="5" customFormat="1" ht="33" customHeight="1" x14ac:dyDescent="0.25">
      <c r="A17" s="2">
        <v>14</v>
      </c>
      <c r="B17" s="39" t="s">
        <v>50</v>
      </c>
      <c r="C17" s="6" t="s">
        <v>33</v>
      </c>
      <c r="D17" s="6" t="s">
        <v>38</v>
      </c>
      <c r="E17" s="26">
        <v>150</v>
      </c>
      <c r="F17" s="26"/>
      <c r="G17" s="26">
        <f t="shared" si="0"/>
        <v>0</v>
      </c>
      <c r="H17" s="29">
        <v>0</v>
      </c>
      <c r="I17" s="41">
        <f t="shared" si="1"/>
        <v>0</v>
      </c>
      <c r="J17" s="29">
        <v>0</v>
      </c>
      <c r="K17" s="29">
        <f t="shared" si="2"/>
        <v>0</v>
      </c>
      <c r="L17" s="29">
        <v>0</v>
      </c>
      <c r="M17" s="41">
        <f t="shared" si="3"/>
        <v>0</v>
      </c>
      <c r="N17" s="29">
        <v>80</v>
      </c>
      <c r="O17" s="41">
        <f t="shared" si="10"/>
        <v>283.2</v>
      </c>
      <c r="P17" s="29">
        <v>150</v>
      </c>
      <c r="Q17" s="29">
        <f t="shared" si="5"/>
        <v>580.5</v>
      </c>
      <c r="R17" s="29">
        <v>150</v>
      </c>
      <c r="S17" s="29">
        <f t="shared" si="6"/>
        <v>601.5</v>
      </c>
      <c r="T17" s="29">
        <v>150</v>
      </c>
      <c r="U17" s="29">
        <f t="shared" si="7"/>
        <v>526.5</v>
      </c>
      <c r="V17" s="29">
        <v>150</v>
      </c>
      <c r="W17" s="41">
        <f t="shared" si="8"/>
        <v>439.5</v>
      </c>
      <c r="X17" s="26">
        <v>150</v>
      </c>
      <c r="Y17" s="29">
        <v>411</v>
      </c>
      <c r="Z17" s="51">
        <v>150</v>
      </c>
      <c r="AA17" s="29">
        <v>429</v>
      </c>
      <c r="AB17" s="2">
        <v>150</v>
      </c>
      <c r="AC17" s="29">
        <v>429</v>
      </c>
    </row>
    <row r="18" spans="1:29" s="5" customFormat="1" ht="48" customHeight="1" thickBot="1" x14ac:dyDescent="0.3">
      <c r="A18" s="2">
        <v>15</v>
      </c>
      <c r="B18" s="35" t="s">
        <v>51</v>
      </c>
      <c r="C18" s="6" t="s">
        <v>39</v>
      </c>
      <c r="D18" s="6" t="s">
        <v>40</v>
      </c>
      <c r="E18" s="26">
        <v>30</v>
      </c>
      <c r="F18" s="26"/>
      <c r="G18" s="26">
        <f t="shared" si="0"/>
        <v>0</v>
      </c>
      <c r="H18" s="29">
        <v>0</v>
      </c>
      <c r="I18" s="41">
        <f t="shared" si="1"/>
        <v>0</v>
      </c>
      <c r="J18" s="29">
        <v>0</v>
      </c>
      <c r="K18" s="29">
        <f t="shared" si="2"/>
        <v>0</v>
      </c>
      <c r="L18" s="29">
        <v>0</v>
      </c>
      <c r="M18" s="41">
        <f t="shared" si="3"/>
        <v>0</v>
      </c>
      <c r="N18" s="29">
        <v>0</v>
      </c>
      <c r="O18" s="41">
        <f t="shared" si="10"/>
        <v>0</v>
      </c>
      <c r="P18" s="29">
        <v>0</v>
      </c>
      <c r="Q18" s="29">
        <f t="shared" si="5"/>
        <v>0</v>
      </c>
      <c r="R18" s="29">
        <v>0</v>
      </c>
      <c r="S18" s="29">
        <f t="shared" si="6"/>
        <v>0</v>
      </c>
      <c r="T18" s="29">
        <v>0</v>
      </c>
      <c r="U18" s="29">
        <f t="shared" si="7"/>
        <v>0</v>
      </c>
      <c r="V18" s="26">
        <v>30</v>
      </c>
      <c r="W18" s="41">
        <f t="shared" si="8"/>
        <v>87.9</v>
      </c>
      <c r="X18" s="26">
        <v>30</v>
      </c>
      <c r="Y18" s="29">
        <v>82.2</v>
      </c>
      <c r="Z18" s="51">
        <v>30</v>
      </c>
      <c r="AA18" s="29">
        <v>85.8</v>
      </c>
      <c r="AB18" s="2">
        <v>30</v>
      </c>
      <c r="AC18" s="29">
        <v>85.6</v>
      </c>
    </row>
    <row r="19" spans="1:29" s="5" customFormat="1" ht="39.75" customHeight="1" thickBot="1" x14ac:dyDescent="0.3">
      <c r="A19" s="2">
        <v>16</v>
      </c>
      <c r="B19" s="34" t="s">
        <v>52</v>
      </c>
      <c r="C19" s="6" t="s">
        <v>39</v>
      </c>
      <c r="D19" s="6" t="s">
        <v>41</v>
      </c>
      <c r="E19" s="26">
        <v>30</v>
      </c>
      <c r="F19" s="26"/>
      <c r="G19" s="26">
        <f t="shared" si="0"/>
        <v>0</v>
      </c>
      <c r="H19" s="29">
        <v>0</v>
      </c>
      <c r="I19" s="41">
        <f t="shared" si="1"/>
        <v>0</v>
      </c>
      <c r="J19" s="29">
        <v>0</v>
      </c>
      <c r="K19" s="29">
        <f t="shared" si="2"/>
        <v>0</v>
      </c>
      <c r="L19" s="29">
        <v>0</v>
      </c>
      <c r="M19" s="41">
        <f t="shared" si="3"/>
        <v>0</v>
      </c>
      <c r="N19" s="29">
        <v>0</v>
      </c>
      <c r="O19" s="41">
        <f t="shared" si="10"/>
        <v>0</v>
      </c>
      <c r="P19" s="29">
        <v>0</v>
      </c>
      <c r="Q19" s="29">
        <f t="shared" si="5"/>
        <v>0</v>
      </c>
      <c r="R19" s="29">
        <v>0</v>
      </c>
      <c r="S19" s="29">
        <f t="shared" si="6"/>
        <v>0</v>
      </c>
      <c r="T19" s="29">
        <v>0</v>
      </c>
      <c r="U19" s="29">
        <f t="shared" si="7"/>
        <v>0</v>
      </c>
      <c r="V19" s="29">
        <v>30</v>
      </c>
      <c r="W19" s="41">
        <f t="shared" si="8"/>
        <v>87.9</v>
      </c>
      <c r="X19" s="29">
        <v>30</v>
      </c>
      <c r="Y19" s="29">
        <v>82.2</v>
      </c>
      <c r="Z19" s="50">
        <v>30</v>
      </c>
      <c r="AA19" s="29">
        <v>85.8</v>
      </c>
      <c r="AB19" s="30">
        <v>30</v>
      </c>
      <c r="AC19" s="29">
        <v>85.8</v>
      </c>
    </row>
    <row r="20" spans="1:29" s="5" customFormat="1" ht="40.5" customHeight="1" thickBot="1" x14ac:dyDescent="0.3">
      <c r="A20" s="2">
        <v>17</v>
      </c>
      <c r="B20" s="34" t="s">
        <v>53</v>
      </c>
      <c r="C20" s="6" t="s">
        <v>39</v>
      </c>
      <c r="D20" s="6" t="s">
        <v>42</v>
      </c>
      <c r="E20" s="26">
        <v>30</v>
      </c>
      <c r="F20" s="26"/>
      <c r="G20" s="26">
        <f t="shared" si="0"/>
        <v>0</v>
      </c>
      <c r="H20" s="29">
        <v>0</v>
      </c>
      <c r="I20" s="41">
        <f t="shared" si="1"/>
        <v>0</v>
      </c>
      <c r="J20" s="29">
        <v>0</v>
      </c>
      <c r="K20" s="29">
        <f t="shared" si="2"/>
        <v>0</v>
      </c>
      <c r="L20" s="29">
        <v>0</v>
      </c>
      <c r="M20" s="41">
        <f t="shared" si="3"/>
        <v>0</v>
      </c>
      <c r="N20" s="29">
        <v>0</v>
      </c>
      <c r="O20" s="41">
        <f t="shared" si="10"/>
        <v>0</v>
      </c>
      <c r="P20" s="29">
        <v>0</v>
      </c>
      <c r="Q20" s="29">
        <f t="shared" si="5"/>
        <v>0</v>
      </c>
      <c r="R20" s="29">
        <v>0</v>
      </c>
      <c r="S20" s="29">
        <f t="shared" si="6"/>
        <v>0</v>
      </c>
      <c r="T20" s="29">
        <v>0</v>
      </c>
      <c r="U20" s="29">
        <f t="shared" si="7"/>
        <v>0</v>
      </c>
      <c r="V20" s="29">
        <v>30</v>
      </c>
      <c r="W20" s="41">
        <f t="shared" si="8"/>
        <v>87.9</v>
      </c>
      <c r="X20" s="29">
        <v>30</v>
      </c>
      <c r="Y20" s="29">
        <v>82.2</v>
      </c>
      <c r="Z20" s="50">
        <v>30</v>
      </c>
      <c r="AA20" s="29">
        <v>85.8</v>
      </c>
      <c r="AB20" s="30">
        <v>30</v>
      </c>
      <c r="AC20" s="29">
        <v>85.8</v>
      </c>
    </row>
    <row r="21" spans="1:29" s="5" customFormat="1" ht="35.25" customHeight="1" thickBot="1" x14ac:dyDescent="0.3">
      <c r="A21" s="2">
        <v>18</v>
      </c>
      <c r="B21" s="34" t="s">
        <v>54</v>
      </c>
      <c r="C21" s="6" t="s">
        <v>39</v>
      </c>
      <c r="D21" s="6" t="s">
        <v>43</v>
      </c>
      <c r="E21" s="26">
        <v>30</v>
      </c>
      <c r="F21" s="26"/>
      <c r="G21" s="26">
        <f t="shared" si="0"/>
        <v>0</v>
      </c>
      <c r="H21" s="29">
        <v>0</v>
      </c>
      <c r="I21" s="41">
        <f t="shared" si="1"/>
        <v>0</v>
      </c>
      <c r="J21" s="29">
        <v>0</v>
      </c>
      <c r="K21" s="29">
        <f t="shared" si="2"/>
        <v>0</v>
      </c>
      <c r="L21" s="29">
        <v>0</v>
      </c>
      <c r="M21" s="41">
        <f t="shared" si="3"/>
        <v>0</v>
      </c>
      <c r="N21" s="29">
        <v>0</v>
      </c>
      <c r="O21" s="41">
        <f t="shared" si="10"/>
        <v>0</v>
      </c>
      <c r="P21" s="29">
        <v>0</v>
      </c>
      <c r="Q21" s="29">
        <f t="shared" si="5"/>
        <v>0</v>
      </c>
      <c r="R21" s="29">
        <v>0</v>
      </c>
      <c r="S21" s="29">
        <f t="shared" si="6"/>
        <v>0</v>
      </c>
      <c r="T21" s="29">
        <v>0</v>
      </c>
      <c r="U21" s="29">
        <f t="shared" si="7"/>
        <v>0</v>
      </c>
      <c r="V21" s="29">
        <v>0</v>
      </c>
      <c r="W21" s="41">
        <f t="shared" si="8"/>
        <v>0</v>
      </c>
      <c r="X21" s="29">
        <v>30</v>
      </c>
      <c r="Y21" s="29">
        <v>82.2</v>
      </c>
      <c r="Z21" s="50">
        <v>30</v>
      </c>
      <c r="AA21" s="29">
        <v>85.8</v>
      </c>
      <c r="AB21" s="30">
        <v>30</v>
      </c>
      <c r="AC21" s="29">
        <v>85.8</v>
      </c>
    </row>
    <row r="22" spans="1:29" s="5" customFormat="1" ht="35.25" customHeight="1" thickBot="1" x14ac:dyDescent="0.3">
      <c r="A22" s="2">
        <v>19</v>
      </c>
      <c r="B22" s="34" t="s">
        <v>55</v>
      </c>
      <c r="C22" s="6" t="s">
        <v>39</v>
      </c>
      <c r="D22" s="6" t="s">
        <v>44</v>
      </c>
      <c r="E22" s="26">
        <v>30</v>
      </c>
      <c r="F22" s="26"/>
      <c r="G22" s="26">
        <f t="shared" si="0"/>
        <v>0</v>
      </c>
      <c r="H22" s="29">
        <v>0</v>
      </c>
      <c r="I22" s="41">
        <f t="shared" si="1"/>
        <v>0</v>
      </c>
      <c r="J22" s="29">
        <v>0</v>
      </c>
      <c r="K22" s="29">
        <f t="shared" si="2"/>
        <v>0</v>
      </c>
      <c r="L22" s="29">
        <v>0</v>
      </c>
      <c r="M22" s="41">
        <f t="shared" si="3"/>
        <v>0</v>
      </c>
      <c r="N22" s="29">
        <v>0</v>
      </c>
      <c r="O22" s="41">
        <f t="shared" si="10"/>
        <v>0</v>
      </c>
      <c r="P22" s="29">
        <v>0</v>
      </c>
      <c r="Q22" s="29">
        <f t="shared" si="5"/>
        <v>0</v>
      </c>
      <c r="R22" s="29">
        <v>0</v>
      </c>
      <c r="S22" s="29">
        <f t="shared" si="6"/>
        <v>0</v>
      </c>
      <c r="T22" s="29">
        <v>0</v>
      </c>
      <c r="U22" s="29">
        <f t="shared" si="7"/>
        <v>0</v>
      </c>
      <c r="V22" s="29">
        <v>0</v>
      </c>
      <c r="W22" s="41">
        <f t="shared" si="8"/>
        <v>0</v>
      </c>
      <c r="X22" s="29">
        <v>30</v>
      </c>
      <c r="Y22" s="29">
        <v>82.2</v>
      </c>
      <c r="Z22" s="50">
        <v>30</v>
      </c>
      <c r="AA22" s="29">
        <v>85.8</v>
      </c>
      <c r="AB22" s="30">
        <v>30</v>
      </c>
      <c r="AC22" s="29">
        <v>85.8</v>
      </c>
    </row>
    <row r="23" spans="1:29" s="5" customFormat="1" ht="39" customHeight="1" thickBot="1" x14ac:dyDescent="0.3">
      <c r="A23" s="2">
        <v>20</v>
      </c>
      <c r="B23" s="34" t="s">
        <v>56</v>
      </c>
      <c r="C23" s="6" t="s">
        <v>39</v>
      </c>
      <c r="D23" s="6" t="s">
        <v>45</v>
      </c>
      <c r="E23" s="26">
        <v>30</v>
      </c>
      <c r="F23" s="26">
        <v>0</v>
      </c>
      <c r="G23" s="26">
        <v>0</v>
      </c>
      <c r="H23" s="29">
        <v>0</v>
      </c>
      <c r="I23" s="41">
        <f t="shared" si="1"/>
        <v>0</v>
      </c>
      <c r="J23" s="29">
        <v>0</v>
      </c>
      <c r="K23" s="29">
        <f t="shared" si="2"/>
        <v>0</v>
      </c>
      <c r="L23" s="29">
        <v>0</v>
      </c>
      <c r="M23" s="41">
        <f t="shared" si="3"/>
        <v>0</v>
      </c>
      <c r="N23" s="29">
        <v>0</v>
      </c>
      <c r="O23" s="41">
        <f t="shared" si="10"/>
        <v>0</v>
      </c>
      <c r="P23" s="29">
        <v>0</v>
      </c>
      <c r="Q23" s="29">
        <f t="shared" si="5"/>
        <v>0</v>
      </c>
      <c r="R23" s="29">
        <v>0</v>
      </c>
      <c r="S23" s="29">
        <f t="shared" si="6"/>
        <v>0</v>
      </c>
      <c r="T23" s="29">
        <v>0</v>
      </c>
      <c r="U23" s="29">
        <f t="shared" si="7"/>
        <v>0</v>
      </c>
      <c r="V23" s="29">
        <v>30</v>
      </c>
      <c r="W23" s="41">
        <f t="shared" si="8"/>
        <v>87.9</v>
      </c>
      <c r="X23" s="29">
        <v>30</v>
      </c>
      <c r="Y23" s="29">
        <v>82.2</v>
      </c>
      <c r="Z23" s="50">
        <v>30</v>
      </c>
      <c r="AA23" s="29">
        <v>85.8</v>
      </c>
      <c r="AB23" s="30">
        <v>30</v>
      </c>
      <c r="AC23" s="29">
        <v>85.8</v>
      </c>
    </row>
    <row r="24" spans="1:29" s="5" customFormat="1" ht="15.75" thickBot="1" x14ac:dyDescent="0.3">
      <c r="A24" s="2">
        <v>21</v>
      </c>
      <c r="B24" s="34"/>
      <c r="C24" s="6"/>
      <c r="D24" s="6"/>
      <c r="E24" s="26"/>
      <c r="F24" s="26">
        <v>450</v>
      </c>
      <c r="G24" s="26"/>
      <c r="H24" s="29">
        <f>SUM(H6:H23)</f>
        <v>1782.4299999999998</v>
      </c>
      <c r="I24" s="29"/>
      <c r="J24" s="29">
        <f>SUM(J6:J23)</f>
        <v>1954.53</v>
      </c>
      <c r="K24" s="29"/>
      <c r="L24" s="29">
        <f>SUM(L6:L23)</f>
        <v>1960.49</v>
      </c>
      <c r="M24" s="29"/>
      <c r="N24" s="29">
        <f>SUM(N6:N23)</f>
        <v>2092.4299999999998</v>
      </c>
      <c r="O24" s="29"/>
      <c r="P24" s="29">
        <f>SUM(P6:P23)</f>
        <v>2365</v>
      </c>
      <c r="Q24" s="29"/>
      <c r="R24" s="29">
        <f>SUM(R6:R23)</f>
        <v>2350</v>
      </c>
      <c r="S24" s="29"/>
      <c r="T24" s="29">
        <f>SUM(T6:T23)</f>
        <v>2231</v>
      </c>
      <c r="U24" s="29"/>
      <c r="V24" s="29">
        <f>SUM(V6:V23)</f>
        <v>2521.21</v>
      </c>
      <c r="W24" s="29"/>
      <c r="X24" s="29">
        <f>SUM(X6:X23)</f>
        <v>2582.98</v>
      </c>
      <c r="Y24" s="29"/>
      <c r="Z24" s="50">
        <f>SUM(Z6:Z23)</f>
        <v>2568.0100000000002</v>
      </c>
      <c r="AA24" s="29"/>
      <c r="AC24" s="29">
        <f>SUM(F24:AB24)</f>
        <v>22858.080000000002</v>
      </c>
    </row>
    <row r="25" spans="1:29" s="5" customFormat="1" ht="66" customHeight="1" thickBot="1" x14ac:dyDescent="0.3">
      <c r="A25" s="2">
        <v>22</v>
      </c>
      <c r="B25" s="40"/>
      <c r="C25" s="8"/>
      <c r="D25" s="6"/>
      <c r="E25" s="26"/>
      <c r="F25" s="26"/>
      <c r="G25" s="26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50"/>
      <c r="AA25" s="29"/>
      <c r="AB25" s="29">
        <f>SUM(AB6:AB23)</f>
        <v>2644.41</v>
      </c>
      <c r="AC25" s="29"/>
    </row>
    <row r="26" spans="1:29" s="13" customFormat="1" ht="14.25" thickTop="1" thickBot="1" x14ac:dyDescent="0.3">
      <c r="A26" s="10"/>
      <c r="B26" s="12"/>
      <c r="C26" s="12"/>
      <c r="D26" s="27"/>
      <c r="E26" s="15"/>
      <c r="F26" s="11"/>
      <c r="G26" s="17"/>
      <c r="H26" s="16"/>
      <c r="I26" s="18"/>
      <c r="J26" s="19"/>
      <c r="K26" s="20"/>
      <c r="L26" s="2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4"/>
      <c r="Z26" s="22"/>
      <c r="AA26" s="23"/>
      <c r="AB26" s="16"/>
      <c r="AC26" s="16"/>
    </row>
    <row r="27" spans="1:29" ht="13.5" thickTop="1" x14ac:dyDescent="0.2"/>
    <row r="42" spans="27:27" x14ac:dyDescent="0.2">
      <c r="AA42" s="29"/>
    </row>
  </sheetData>
  <sheetProtection insertColumns="0" insertRows="0" insertHyperlinks="0" deleteColumns="0" deleteRows="0" sort="0" autoFilter="0" pivotTables="0"/>
  <mergeCells count="19">
    <mergeCell ref="V3:W3"/>
    <mergeCell ref="X3:Y3"/>
    <mergeCell ref="Z3:AA3"/>
    <mergeCell ref="AB3:AC3"/>
    <mergeCell ref="P3:Q3"/>
    <mergeCell ref="R3:S3"/>
    <mergeCell ref="T3:U3"/>
    <mergeCell ref="H3:I3"/>
    <mergeCell ref="J3:K3"/>
    <mergeCell ref="L3:M3"/>
    <mergeCell ref="N3:O3"/>
    <mergeCell ref="A1:G1"/>
    <mergeCell ref="A2:G2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საწვავი-2022(საკრებულო)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Kukhianidze</dc:creator>
  <cp:lastModifiedBy>Khatuna Ghvinjilia</cp:lastModifiedBy>
  <cp:lastPrinted>2018-09-25T08:17:30Z</cp:lastPrinted>
  <dcterms:created xsi:type="dcterms:W3CDTF">2018-01-16T08:49:35Z</dcterms:created>
  <dcterms:modified xsi:type="dcterms:W3CDTF">2023-04-12T10:26:04Z</dcterms:modified>
</cp:coreProperties>
</file>